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36" windowWidth="15576" windowHeight="1110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0" i="2" l="1"/>
  <c r="D28" i="2" l="1"/>
  <c r="B24" i="2" l="1"/>
  <c r="B44" i="2" l="1"/>
  <c r="C44" i="2"/>
  <c r="B15" i="2" l="1"/>
  <c r="B10" i="2"/>
  <c r="D34" i="2" l="1"/>
  <c r="C16" i="2" l="1"/>
  <c r="D35" i="2" l="1"/>
  <c r="D36" i="2"/>
  <c r="D37" i="2"/>
  <c r="D38" i="2"/>
  <c r="D39" i="2"/>
  <c r="D40" i="2"/>
  <c r="D41" i="2"/>
  <c r="D42" i="2"/>
  <c r="D43" i="2"/>
  <c r="D25" i="2"/>
  <c r="D26" i="2"/>
  <c r="D27" i="2"/>
  <c r="D21" i="2" l="1"/>
  <c r="C24" i="2" l="1"/>
  <c r="B16" i="2" l="1"/>
  <c r="D22" i="2"/>
  <c r="D14" i="2"/>
  <c r="B6" i="2"/>
  <c r="D12" i="2"/>
  <c r="B53" i="2"/>
  <c r="C6" i="2" l="1"/>
  <c r="B5" i="2"/>
  <c r="B32" i="2" s="1"/>
  <c r="D20" i="2"/>
  <c r="D7" i="2"/>
  <c r="D8" i="2"/>
  <c r="D9" i="2"/>
  <c r="D10" i="2"/>
  <c r="D13" i="2"/>
  <c r="D15" i="2"/>
  <c r="D17" i="2"/>
  <c r="D18" i="2"/>
  <c r="D23" i="2"/>
  <c r="D44" i="2"/>
  <c r="C5" i="2" l="1"/>
  <c r="C32" i="2" s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<sst xmlns="http://schemas.openxmlformats.org/spreadsheetml/2006/main" count="59" uniqueCount="57">
  <si>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</si>
  <si>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</si>
  <si>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</si>
  <si>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</si>
  <si>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</si>
  <si>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</si>
  <si>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</si>
  <si>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</si>
  <si>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</si>
  <si>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</si>
  <si>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</si>
  <si>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</si>
  <si>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</si>
  <si>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</si>
  <si>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</si>
  <si>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</si>
  <si>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</si>
  <si>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</si>
  <si>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</si>
  <si>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</si>
  <si>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</si>
  <si>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</si>
  <si>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</si>
  <si>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</si>
  <si>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</si>
  <si>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</si>
  <si>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</si>
  <si>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</si>
  <si>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</si>
  <si>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</si>
  <si>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</si>
  <si>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</si>
  <si>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</si>
  <si>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</si>
  <si>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</si>
  <si>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</si>
  <si>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</si>
  <si>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</si>
  <si>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</si>
  <si>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</si>
  <si>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</si>
  <si>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</si>
  <si>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</si>
  <si>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</si>
  <si>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</si>
  <si>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</si>
  <si>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</si>
  <si>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</si>
  <si>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</si>
  <si>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</si>
  <si>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</si>
  <si>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</si>
  <si>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</si>
  <si>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2017 год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</si>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</sst>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34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36" borderId="0" xfId="0" applyFont="1" applyFill="1"/>
    <xf numFmtId="0" fontId="2" fillId="36" borderId="2" xfId="0" applyFont="1" applyFill="1" applyBorder="1" applyAlignment="1">
      <alignment horizontal="center" wrapText="1"/>
    </xf>
    <xf numFmtId="164" fontId="47" fillId="36" borderId="2" xfId="0" applyNumberFormat="1" applyFont="1" applyFill="1" applyBorder="1"/>
    <xf numFmtId="164" fontId="48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horizontal="right"/>
    </xf>
    <xf numFmtId="0" fontId="1" fillId="36" borderId="2" xfId="0" applyFont="1" applyFill="1" applyBorder="1"/>
    <xf numFmtId="0" fontId="2" fillId="36" borderId="2" xfId="0" applyFont="1" applyFill="1" applyBorder="1" applyAlignment="1">
      <alignment horizontal="center" vertical="center"/>
    </xf>
    <xf numFmtId="164" fontId="47" fillId="36" borderId="2" xfId="0" applyNumberFormat="1" applyFont="1" applyFill="1" applyBorder="1" applyAlignment="1">
      <alignment wrapText="1"/>
    </xf>
    <xf numFmtId="164" fontId="48" fillId="36" borderId="2" xfId="0" applyNumberFormat="1" applyFont="1" applyFill="1" applyBorder="1"/>
    <xf numFmtId="164" fontId="48" fillId="36" borderId="2" xfId="0" applyNumberFormat="1" applyFont="1" applyFill="1" applyBorder="1" applyAlignment="1">
      <alignment wrapText="1"/>
    </xf>
    <xf numFmtId="164" fontId="48" fillId="36" borderId="2" xfId="657" applyNumberFormat="1" applyFont="1" applyFill="1" applyBorder="1" applyAlignment="1" applyProtection="1">
      <alignment wrapText="1"/>
    </xf>
    <xf numFmtId="164" fontId="48" fillId="36" borderId="2" xfId="219" applyNumberFormat="1" applyFont="1" applyFill="1" applyBorder="1" applyAlignment="1" applyProtection="1">
      <alignment horizontal="right"/>
    </xf>
    <xf numFmtId="164" fontId="48" fillId="36" borderId="2" xfId="649" applyNumberFormat="1" applyFont="1" applyFill="1" applyBorder="1" applyProtection="1">
      <alignment horizontal="right"/>
    </xf>
    <xf numFmtId="164" fontId="48" fillId="36" borderId="2" xfId="272" applyNumberFormat="1" applyFont="1" applyFill="1" applyBorder="1" applyProtection="1">
      <alignment horizontal="right"/>
    </xf>
    <xf numFmtId="4" fontId="48" fillId="36" borderId="2" xfId="219" applyNumberFormat="1" applyFont="1" applyFill="1" applyBorder="1" applyAlignment="1" applyProtection="1">
      <alignment horizontal="right"/>
    </xf>
    <xf numFmtId="164" fontId="47" fillId="36" borderId="2" xfId="0" applyNumberFormat="1" applyFont="1" applyFill="1" applyBorder="1" applyAlignment="1">
      <alignment horizontal="center" wrapText="1"/>
    </xf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vertical="center" wrapText="1"/>
    </xf>
    <xf numFmtId="164" fontId="47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vertical="center" wrapText="1"/>
    </xf>
    <xf numFmtId="164" fontId="2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wrapText="1"/>
    </xf>
    <xf numFmtId="0" fontId="1" fillId="36" borderId="2" xfId="0" applyFont="1" applyFill="1" applyBorder="1" applyAlignment="1">
      <alignment wrapText="1"/>
    </xf>
    <xf numFmtId="164" fontId="48" fillId="36" borderId="2" xfId="0" applyNumberFormat="1" applyFont="1" applyFill="1" applyBorder="1" applyAlignment="1"/>
    <xf numFmtId="0" fontId="60" fillId="36" borderId="2" xfId="0" applyFont="1" applyFill="1" applyBorder="1" applyAlignment="1">
      <alignment wrapText="1"/>
    </xf>
    <xf numFmtId="4" fontId="3" fillId="36" borderId="2" xfId="219" applyNumberFormat="1" applyFont="1" applyFill="1" applyBorder="1" applyAlignment="1" applyProtection="1">
      <alignment horizontal="right"/>
    </xf>
    <xf numFmtId="4" fontId="3" fillId="36" borderId="2" xfId="126" applyNumberFormat="1" applyFont="1" applyFill="1" applyBorder="1" applyAlignment="1" applyProtection="1">
      <alignment horizontal="right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B26" sqref="B26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26" t="s">
        <v>56</v>
      </c>
      <c r="B1" s="26"/>
      <c r="C1" s="26"/>
      <c r="D1" s="26"/>
    </row>
    <row r="2" spans="1:6" ht="15" customHeight="1" x14ac:dyDescent="0.25">
      <c r="A2" s="11"/>
      <c r="B2" s="11"/>
      <c r="C2" s="11"/>
      <c r="D2" s="11" t="s">
        <v>2</v>
      </c>
    </row>
    <row r="3" spans="1:6" s="4" customFormat="1" ht="49.2" customHeight="1" x14ac:dyDescent="0.3">
      <c r="A3" s="12" t="s">
        <v>33</v>
      </c>
      <c r="B3" s="23" t="s">
        <v>53</v>
      </c>
      <c r="C3" s="23" t="s">
        <v>0</v>
      </c>
      <c r="D3" s="23" t="s">
        <v>1</v>
      </c>
    </row>
    <row r="4" spans="1:6" x14ac:dyDescent="0.25">
      <c r="A4" s="25" t="s">
        <v>8</v>
      </c>
      <c r="B4" s="25"/>
      <c r="C4" s="25"/>
      <c r="D4" s="25"/>
    </row>
    <row r="5" spans="1:6" ht="15.6" customHeight="1" x14ac:dyDescent="0.25">
      <c r="A5" s="7" t="s">
        <v>40</v>
      </c>
      <c r="B5" s="8">
        <f>B6+B16</f>
        <v>1255205.5</v>
      </c>
      <c r="C5" s="8">
        <f>C6+C16</f>
        <v>758920.8</v>
      </c>
      <c r="D5" s="10">
        <f t="shared" ref="D5:D10" si="0">C5/B5*100</f>
        <v>60.461876561248339</v>
      </c>
    </row>
    <row r="6" spans="1:6" x14ac:dyDescent="0.25">
      <c r="A6" s="7" t="s">
        <v>24</v>
      </c>
      <c r="B6" s="13">
        <f>B7+B8+B9+B10+B15</f>
        <v>1076865</v>
      </c>
      <c r="C6" s="13">
        <f>C7+C8+C9+C10+C15</f>
        <v>664537</v>
      </c>
      <c r="D6" s="10">
        <f t="shared" si="0"/>
        <v>61.710335093071087</v>
      </c>
    </row>
    <row r="7" spans="1:6" x14ac:dyDescent="0.25">
      <c r="A7" s="29" t="s">
        <v>3</v>
      </c>
      <c r="B7" s="9">
        <v>569272</v>
      </c>
      <c r="C7" s="9">
        <v>337944.1</v>
      </c>
      <c r="D7" s="9">
        <f t="shared" si="0"/>
        <v>59.364258210486376</v>
      </c>
    </row>
    <row r="8" spans="1:6" ht="30" customHeight="1" x14ac:dyDescent="0.25">
      <c r="A8" s="29" t="s">
        <v>4</v>
      </c>
      <c r="B8" s="9">
        <v>24797</v>
      </c>
      <c r="C8" s="9">
        <v>14480.7</v>
      </c>
      <c r="D8" s="9">
        <f t="shared" si="0"/>
        <v>58.39698350606929</v>
      </c>
    </row>
    <row r="9" spans="1:6" ht="19.95" customHeight="1" x14ac:dyDescent="0.25">
      <c r="A9" s="29" t="s">
        <v>51</v>
      </c>
      <c r="B9" s="9">
        <v>263669</v>
      </c>
      <c r="C9" s="9">
        <v>189066.6</v>
      </c>
      <c r="D9" s="9">
        <f t="shared" si="0"/>
        <v>71.706040528086362</v>
      </c>
    </row>
    <row r="10" spans="1:6" ht="19.95" customHeight="1" x14ac:dyDescent="0.25">
      <c r="A10" s="29" t="s">
        <v>29</v>
      </c>
      <c r="B10" s="9">
        <f>SUM(B12:B14)</f>
        <v>189176</v>
      </c>
      <c r="C10" s="9">
        <f>SUM(C12:C14)</f>
        <v>107746</v>
      </c>
      <c r="D10" s="9">
        <f t="shared" si="0"/>
        <v>56.955427749820274</v>
      </c>
    </row>
    <row r="11" spans="1:6" ht="17.399999999999999" customHeight="1" x14ac:dyDescent="0.25">
      <c r="A11" s="29" t="s">
        <v>30</v>
      </c>
      <c r="B11" s="14"/>
      <c r="C11" s="14"/>
      <c r="D11" s="14"/>
    </row>
    <row r="12" spans="1:6" x14ac:dyDescent="0.25">
      <c r="A12" s="31" t="s">
        <v>37</v>
      </c>
      <c r="B12" s="9">
        <v>24389</v>
      </c>
      <c r="C12" s="9">
        <v>4708.8999999999996</v>
      </c>
      <c r="D12" s="9">
        <f t="shared" ref="D12:D28" si="1">C12/B12*100</f>
        <v>19.307474681208738</v>
      </c>
      <c r="F12" s="5"/>
    </row>
    <row r="13" spans="1:6" x14ac:dyDescent="0.25">
      <c r="A13" s="31" t="s">
        <v>32</v>
      </c>
      <c r="B13" s="9">
        <v>80470</v>
      </c>
      <c r="C13" s="9">
        <v>59801.7</v>
      </c>
      <c r="D13" s="9">
        <f t="shared" si="1"/>
        <v>74.315521312290286</v>
      </c>
      <c r="F13" s="5"/>
    </row>
    <row r="14" spans="1:6" x14ac:dyDescent="0.25">
      <c r="A14" s="31" t="s">
        <v>38</v>
      </c>
      <c r="B14" s="9">
        <v>84317</v>
      </c>
      <c r="C14" s="9">
        <v>43235.4</v>
      </c>
      <c r="D14" s="9">
        <f t="shared" si="1"/>
        <v>51.277203885337471</v>
      </c>
      <c r="F14" s="5"/>
    </row>
    <row r="15" spans="1:6" x14ac:dyDescent="0.25">
      <c r="A15" s="29" t="s">
        <v>52</v>
      </c>
      <c r="B15" s="14">
        <f>1821+28130</f>
        <v>29951</v>
      </c>
      <c r="C15" s="14">
        <v>15299.6</v>
      </c>
      <c r="D15" s="14">
        <f t="shared" si="1"/>
        <v>51.082100764582151</v>
      </c>
      <c r="F15" s="5"/>
    </row>
    <row r="16" spans="1:6" x14ac:dyDescent="0.25">
      <c r="A16" s="7" t="s">
        <v>25</v>
      </c>
      <c r="B16" s="8">
        <f>SUM(B17:B23)</f>
        <v>178340.5</v>
      </c>
      <c r="C16" s="8">
        <f>SUM(C17:C23)</f>
        <v>94383.799999999988</v>
      </c>
      <c r="D16" s="10">
        <f t="shared" si="1"/>
        <v>52.923368500144385</v>
      </c>
    </row>
    <row r="17" spans="1:7" ht="41.4" x14ac:dyDescent="0.25">
      <c r="A17" s="29" t="s">
        <v>26</v>
      </c>
      <c r="B17" s="9">
        <v>84344.4</v>
      </c>
      <c r="C17" s="9">
        <v>39299.800000000003</v>
      </c>
      <c r="D17" s="9">
        <f t="shared" si="1"/>
        <v>46.594438990614677</v>
      </c>
    </row>
    <row r="18" spans="1:7" ht="18" customHeight="1" x14ac:dyDescent="0.25">
      <c r="A18" s="29" t="s">
        <v>27</v>
      </c>
      <c r="B18" s="9">
        <v>4153</v>
      </c>
      <c r="C18" s="9">
        <v>3351.1</v>
      </c>
      <c r="D18" s="9">
        <f t="shared" si="1"/>
        <v>80.691066698771976</v>
      </c>
      <c r="G18" s="1"/>
    </row>
    <row r="19" spans="1:7" ht="30.75" customHeight="1" x14ac:dyDescent="0.25">
      <c r="A19" s="29" t="s">
        <v>39</v>
      </c>
      <c r="B19" s="9"/>
      <c r="C19" s="9">
        <v>948</v>
      </c>
      <c r="D19" s="9"/>
      <c r="G19" s="1"/>
    </row>
    <row r="20" spans="1:7" ht="27" customHeight="1" x14ac:dyDescent="0.25">
      <c r="A20" s="29" t="s">
        <v>5</v>
      </c>
      <c r="B20" s="9">
        <v>65944.899999999994</v>
      </c>
      <c r="C20" s="9">
        <v>29419.200000000001</v>
      </c>
      <c r="D20" s="9">
        <f t="shared" si="1"/>
        <v>44.61178953944885</v>
      </c>
    </row>
    <row r="21" spans="1:7" ht="20.25" customHeight="1" x14ac:dyDescent="0.25">
      <c r="A21" s="29" t="s">
        <v>46</v>
      </c>
      <c r="B21" s="9">
        <v>2634.7</v>
      </c>
      <c r="C21" s="9">
        <v>2099.9</v>
      </c>
      <c r="D21" s="9">
        <f t="shared" si="1"/>
        <v>79.701673814855596</v>
      </c>
    </row>
    <row r="22" spans="1:7" ht="18.75" customHeight="1" x14ac:dyDescent="0.25">
      <c r="A22" s="29" t="s">
        <v>6</v>
      </c>
      <c r="B22" s="9">
        <v>20843</v>
      </c>
      <c r="C22" s="9">
        <v>18132.400000000001</v>
      </c>
      <c r="D22" s="9">
        <f t="shared" si="1"/>
        <v>86.995154248428747</v>
      </c>
    </row>
    <row r="23" spans="1:7" x14ac:dyDescent="0.25">
      <c r="A23" s="29" t="s">
        <v>28</v>
      </c>
      <c r="B23" s="14">
        <v>420.5</v>
      </c>
      <c r="C23" s="14">
        <v>1133.4000000000001</v>
      </c>
      <c r="D23" s="14">
        <f t="shared" si="1"/>
        <v>269.53626634958385</v>
      </c>
    </row>
    <row r="24" spans="1:7" x14ac:dyDescent="0.25">
      <c r="A24" s="21" t="s">
        <v>7</v>
      </c>
      <c r="B24" s="10">
        <f>SUM(B25:B31)</f>
        <v>1588893.0833699999</v>
      </c>
      <c r="C24" s="10">
        <f>SUM(C25:C31)</f>
        <v>1004852.5473500001</v>
      </c>
      <c r="D24" s="10">
        <f t="shared" si="1"/>
        <v>63.24230106274581</v>
      </c>
    </row>
    <row r="25" spans="1:7" x14ac:dyDescent="0.25">
      <c r="A25" s="15" t="s">
        <v>41</v>
      </c>
      <c r="B25" s="32">
        <v>12266.8</v>
      </c>
      <c r="C25" s="32">
        <v>8177.8666000000003</v>
      </c>
      <c r="D25" s="9">
        <f t="shared" si="1"/>
        <v>66.666666123194318</v>
      </c>
      <c r="E25" s="5"/>
      <c r="F25" s="3"/>
    </row>
    <row r="26" spans="1:7" x14ac:dyDescent="0.25">
      <c r="A26" s="15" t="s">
        <v>43</v>
      </c>
      <c r="B26" s="32">
        <v>623953.35043999995</v>
      </c>
      <c r="C26" s="32">
        <v>356738.35475</v>
      </c>
      <c r="D26" s="9">
        <f t="shared" si="1"/>
        <v>57.173882390155441</v>
      </c>
      <c r="F26" s="3"/>
    </row>
    <row r="27" spans="1:7" x14ac:dyDescent="0.25">
      <c r="A27" s="15" t="s">
        <v>42</v>
      </c>
      <c r="B27" s="32">
        <v>947510.02292999998</v>
      </c>
      <c r="C27" s="32">
        <v>641453.62800000003</v>
      </c>
      <c r="D27" s="9">
        <f t="shared" si="1"/>
        <v>67.698875207295757</v>
      </c>
      <c r="F27" s="3"/>
    </row>
    <row r="28" spans="1:7" x14ac:dyDescent="0.25">
      <c r="A28" s="15" t="s">
        <v>44</v>
      </c>
      <c r="B28" s="20">
        <v>5162.91</v>
      </c>
      <c r="C28" s="20">
        <v>5162.8999999999996</v>
      </c>
      <c r="D28" s="9">
        <f t="shared" si="1"/>
        <v>99.999806310782091</v>
      </c>
      <c r="F28" s="3"/>
    </row>
    <row r="29" spans="1:7" ht="27.6" x14ac:dyDescent="0.25">
      <c r="A29" s="16" t="s">
        <v>55</v>
      </c>
      <c r="B29" s="17" t="s">
        <v>54</v>
      </c>
      <c r="C29" s="17">
        <v>1.6</v>
      </c>
      <c r="D29" s="9"/>
      <c r="F29" s="3"/>
    </row>
    <row r="30" spans="1:7" ht="41.4" x14ac:dyDescent="0.25">
      <c r="A30" s="15" t="s">
        <v>47</v>
      </c>
      <c r="B30" s="18" t="s">
        <v>54</v>
      </c>
      <c r="C30" s="18">
        <v>2.3980000000000001</v>
      </c>
      <c r="D30" s="9"/>
      <c r="F30" s="3"/>
    </row>
    <row r="31" spans="1:7" ht="48" customHeight="1" x14ac:dyDescent="0.25">
      <c r="A31" s="15" t="s">
        <v>45</v>
      </c>
      <c r="B31" s="19" t="s">
        <v>54</v>
      </c>
      <c r="C31" s="19">
        <v>-6684.2</v>
      </c>
      <c r="D31" s="9"/>
      <c r="F31" s="5"/>
    </row>
    <row r="32" spans="1:7" x14ac:dyDescent="0.25">
      <c r="A32" s="13" t="s">
        <v>31</v>
      </c>
      <c r="B32" s="8">
        <f>B24+B5</f>
        <v>2844098.5833700001</v>
      </c>
      <c r="C32" s="8">
        <f>C5+C24</f>
        <v>1763773.3473500002</v>
      </c>
      <c r="D32" s="8">
        <f>C32/B32*100</f>
        <v>62.015197281245015</v>
      </c>
    </row>
    <row r="33" spans="1:6" ht="17.399999999999999" customHeight="1" x14ac:dyDescent="0.25">
      <c r="A33" s="24" t="s">
        <v>9</v>
      </c>
      <c r="B33" s="24"/>
      <c r="C33" s="24"/>
      <c r="D33" s="24"/>
    </row>
    <row r="34" spans="1:6" x14ac:dyDescent="0.25">
      <c r="A34" s="15" t="s">
        <v>10</v>
      </c>
      <c r="B34" s="33">
        <v>199782.77299</v>
      </c>
      <c r="C34" s="33">
        <v>115154.27247</v>
      </c>
      <c r="D34" s="10">
        <f t="shared" ref="D34:D44" si="2">C34/B34*100</f>
        <v>57.63974077773161</v>
      </c>
      <c r="E34" s="5"/>
    </row>
    <row r="35" spans="1:6" ht="27.6" x14ac:dyDescent="0.25">
      <c r="A35" s="15" t="s">
        <v>11</v>
      </c>
      <c r="B35" s="33">
        <v>28611.078000000001</v>
      </c>
      <c r="C35" s="33">
        <v>14762.31525</v>
      </c>
      <c r="D35" s="9">
        <f t="shared" si="2"/>
        <v>51.59650136216468</v>
      </c>
    </row>
    <row r="36" spans="1:6" x14ac:dyDescent="0.25">
      <c r="A36" s="15" t="s">
        <v>12</v>
      </c>
      <c r="B36" s="33">
        <v>598133.26525000005</v>
      </c>
      <c r="C36" s="33">
        <v>240077.92360000001</v>
      </c>
      <c r="D36" s="9">
        <f t="shared" si="2"/>
        <v>40.137865179535751</v>
      </c>
    </row>
    <row r="37" spans="1:6" x14ac:dyDescent="0.25">
      <c r="A37" s="15" t="s">
        <v>13</v>
      </c>
      <c r="B37" s="33">
        <v>328995.50037000002</v>
      </c>
      <c r="C37" s="33">
        <v>140575.53774999999</v>
      </c>
      <c r="D37" s="9">
        <f t="shared" si="2"/>
        <v>42.72871136289212</v>
      </c>
    </row>
    <row r="38" spans="1:6" x14ac:dyDescent="0.25">
      <c r="A38" s="15" t="s">
        <v>14</v>
      </c>
      <c r="B38" s="33">
        <v>1448131.66714</v>
      </c>
      <c r="C38" s="33">
        <v>891516.95105999999</v>
      </c>
      <c r="D38" s="9">
        <f t="shared" si="2"/>
        <v>61.563252243541434</v>
      </c>
    </row>
    <row r="39" spans="1:6" x14ac:dyDescent="0.25">
      <c r="A39" s="15" t="s">
        <v>15</v>
      </c>
      <c r="B39" s="33">
        <v>115731.9826</v>
      </c>
      <c r="C39" s="33">
        <v>71433.93806</v>
      </c>
      <c r="D39" s="9">
        <f t="shared" si="2"/>
        <v>61.723593128871187</v>
      </c>
    </row>
    <row r="40" spans="1:6" x14ac:dyDescent="0.25">
      <c r="A40" s="15" t="s">
        <v>16</v>
      </c>
      <c r="B40" s="33">
        <v>236665.3125</v>
      </c>
      <c r="C40" s="33">
        <v>166151.61718999999</v>
      </c>
      <c r="D40" s="9">
        <f t="shared" si="2"/>
        <v>70.205310374751264</v>
      </c>
    </row>
    <row r="41" spans="1:6" x14ac:dyDescent="0.25">
      <c r="A41" s="15" t="s">
        <v>17</v>
      </c>
      <c r="B41" s="33">
        <v>13425</v>
      </c>
      <c r="C41" s="33">
        <v>8985.4672900000005</v>
      </c>
      <c r="D41" s="9">
        <f>C41/B41*100</f>
        <v>66.930855046554939</v>
      </c>
    </row>
    <row r="42" spans="1:6" x14ac:dyDescent="0.25">
      <c r="A42" s="14" t="s">
        <v>18</v>
      </c>
      <c r="B42" s="33">
        <v>20462</v>
      </c>
      <c r="C42" s="33">
        <v>14632.85</v>
      </c>
      <c r="D42" s="9">
        <f>C42/B42*100</f>
        <v>71.512315511680185</v>
      </c>
    </row>
    <row r="43" spans="1:6" ht="27.6" x14ac:dyDescent="0.25">
      <c r="A43" s="15" t="s">
        <v>19</v>
      </c>
      <c r="B43" s="33">
        <v>63004.5</v>
      </c>
      <c r="C43" s="33">
        <v>19044.630499999999</v>
      </c>
      <c r="D43" s="9">
        <f t="shared" si="2"/>
        <v>30.227413121284986</v>
      </c>
    </row>
    <row r="44" spans="1:6" x14ac:dyDescent="0.25">
      <c r="A44" s="13" t="s">
        <v>20</v>
      </c>
      <c r="B44" s="10">
        <f>SUM(B34:B43)</f>
        <v>3052943.0788500006</v>
      </c>
      <c r="C44" s="10">
        <f>SUM(C34:C43)</f>
        <v>1682335.5031700002</v>
      </c>
      <c r="D44" s="10">
        <f t="shared" si="2"/>
        <v>55.1053675001275</v>
      </c>
      <c r="E44" s="5"/>
      <c r="F44" s="5"/>
    </row>
    <row r="45" spans="1:6" ht="27.6" x14ac:dyDescent="0.25">
      <c r="A45" s="13" t="s">
        <v>50</v>
      </c>
      <c r="B45" s="10">
        <f>B32-B44</f>
        <v>-208844.49548000051</v>
      </c>
      <c r="C45" s="10">
        <f>C32-C44</f>
        <v>81437.844180000015</v>
      </c>
      <c r="D45" s="10"/>
      <c r="E45" s="5"/>
    </row>
    <row r="46" spans="1:6" x14ac:dyDescent="0.25">
      <c r="A46" s="25" t="s">
        <v>34</v>
      </c>
      <c r="B46" s="25"/>
      <c r="C46" s="25"/>
      <c r="D46" s="25"/>
      <c r="E46" s="5"/>
    </row>
    <row r="47" spans="1:6" x14ac:dyDescent="0.25">
      <c r="A47" s="25"/>
      <c r="B47" s="25"/>
      <c r="C47" s="25"/>
      <c r="D47" s="25"/>
    </row>
    <row r="48" spans="1:6" x14ac:dyDescent="0.25">
      <c r="A48" s="22"/>
      <c r="B48" s="22" t="s">
        <v>35</v>
      </c>
      <c r="C48" s="27"/>
      <c r="D48" s="22"/>
    </row>
    <row r="49" spans="1:4" ht="15" customHeight="1" x14ac:dyDescent="0.25">
      <c r="A49" s="28" t="s">
        <v>21</v>
      </c>
      <c r="B49" s="22" t="s">
        <v>49</v>
      </c>
      <c r="C49" s="11"/>
      <c r="D49" s="11"/>
    </row>
    <row r="50" spans="1:4" x14ac:dyDescent="0.25">
      <c r="A50" s="29" t="s">
        <v>22</v>
      </c>
      <c r="B50" s="30">
        <v>200000</v>
      </c>
      <c r="C50" s="11"/>
      <c r="D50" s="11"/>
    </row>
    <row r="51" spans="1:4" ht="34.5" customHeight="1" x14ac:dyDescent="0.25">
      <c r="A51" s="29" t="s">
        <v>48</v>
      </c>
      <c r="B51" s="14">
        <v>553900</v>
      </c>
      <c r="C51" s="11"/>
      <c r="D51" s="11"/>
    </row>
    <row r="52" spans="1:4" x14ac:dyDescent="0.25">
      <c r="A52" s="29" t="s">
        <v>36</v>
      </c>
      <c r="B52" s="14">
        <v>0</v>
      </c>
      <c r="C52" s="11"/>
      <c r="D52" s="11"/>
    </row>
    <row r="53" spans="1:4" x14ac:dyDescent="0.25">
      <c r="A53" s="28" t="s">
        <v>23</v>
      </c>
      <c r="B53" s="14">
        <f>SUM(B50:B52)</f>
        <v>753900</v>
      </c>
      <c r="C53" s="11"/>
      <c r="D53" s="11"/>
    </row>
    <row r="54" spans="1:4" x14ac:dyDescent="0.25">
      <c r="A54" s="6"/>
      <c r="B54" s="6"/>
      <c r="C54" s="6"/>
      <c r="D54" s="6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2017-09-12T12:16:32Z</cp:lastPrinted>
  <dcterms:created xsi:type="dcterms:W3CDTF">2014-09-16T05:33:49Z</dcterms:created>
  <dcterms:modified xsi:type="dcterms:W3CDTF">2017-09-12T12:38:18Z</dcterms:modified>
</cp:coreProperties>
</file>